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27DB9AA2-7356-4A18-A60E-C33DD288F57A}" xr6:coauthVersionLast="47" xr6:coauthVersionMax="47" xr10:uidLastSave="{00000000-0000-0000-0000-000000000000}"/>
  <bookViews>
    <workbookView xWindow="1920" yWindow="2220" windowWidth="18000" windowHeight="9360" xr2:uid="{00000000-000D-0000-FFFF-FFFF00000000}"/>
  </bookViews>
  <sheets>
    <sheet name="Лист2" sheetId="2" r:id="rId1"/>
    <sheet name="Лист3" sheetId="3" r:id="rId2"/>
  </sheets>
  <definedNames>
    <definedName name="_061">Лист2!$B$34</definedName>
    <definedName name="_xlnm._FilterDatabase" localSheetId="0" hidden="1">Лист2!$A$22:$G$79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  <c r="D34" i="2"/>
  <c r="D46" i="2" l="1"/>
  <c r="G36" i="2"/>
  <c r="F36" i="2"/>
  <c r="E36" i="2"/>
  <c r="D36" i="2"/>
  <c r="C27" i="2"/>
  <c r="C71" i="2" l="1"/>
  <c r="G34" i="2"/>
  <c r="F34" i="2"/>
  <c r="D25" i="2" l="1"/>
  <c r="D73" i="2" s="1"/>
  <c r="E77" i="2"/>
  <c r="F77" i="2" s="1"/>
  <c r="G77" i="2" s="1"/>
  <c r="F50" i="2"/>
  <c r="E46" i="2"/>
  <c r="E50" i="2" s="1"/>
  <c r="F46" i="2"/>
  <c r="G46" i="2"/>
  <c r="D50" i="2"/>
  <c r="D49" i="2" s="1"/>
  <c r="G38" i="2"/>
  <c r="G37" i="2" s="1"/>
  <c r="F38" i="2"/>
  <c r="E38" i="2"/>
  <c r="E37" i="2" s="1"/>
  <c r="D38" i="2"/>
  <c r="D37" i="2" s="1"/>
  <c r="E69" i="2"/>
  <c r="F69" i="2"/>
  <c r="G69" i="2"/>
  <c r="C26" i="2"/>
  <c r="D35" i="2" l="1"/>
  <c r="F49" i="2"/>
  <c r="E49" i="2"/>
  <c r="F37" i="2"/>
  <c r="G50" i="2"/>
  <c r="G49" i="2" s="1"/>
  <c r="D69" i="2"/>
  <c r="C62" i="2" l="1"/>
  <c r="C57" i="2"/>
  <c r="G35" i="2" l="1"/>
  <c r="G33" i="2" s="1"/>
  <c r="E35" i="2"/>
  <c r="E33" i="2" s="1"/>
  <c r="F35" i="2"/>
  <c r="F33" i="2" s="1"/>
  <c r="D65" i="2"/>
  <c r="C42" i="2"/>
  <c r="C41" i="2" l="1"/>
  <c r="G31" i="2" l="1"/>
  <c r="G74" i="2" s="1"/>
  <c r="G64" i="2"/>
  <c r="F31" i="2" l="1"/>
  <c r="F74" i="2" s="1"/>
  <c r="F64" i="2"/>
  <c r="C45" i="2" l="1"/>
  <c r="C43" i="2" s="1"/>
  <c r="G43" i="2"/>
  <c r="F43" i="2"/>
  <c r="E43" i="2"/>
  <c r="C39" i="2"/>
  <c r="C36" i="2"/>
  <c r="C34" i="2"/>
  <c r="G25" i="2"/>
  <c r="F25" i="2"/>
  <c r="E25" i="2"/>
  <c r="E73" i="2" l="1"/>
  <c r="F73" i="2"/>
  <c r="G73" i="2"/>
  <c r="E31" i="2"/>
  <c r="E74" i="2" s="1"/>
  <c r="E64" i="2"/>
  <c r="C40" i="2"/>
  <c r="C25" i="2"/>
  <c r="C73" i="2" l="1"/>
  <c r="C70" i="2"/>
  <c r="C69" i="2" s="1"/>
  <c r="C49" i="2" l="1"/>
  <c r="C50" i="2"/>
  <c r="D66" i="2"/>
  <c r="C35" i="2" l="1"/>
  <c r="D33" i="2"/>
  <c r="C46" i="2"/>
  <c r="D64" i="2" l="1"/>
  <c r="D31" i="2"/>
  <c r="C33" i="2"/>
  <c r="C31" i="2" l="1"/>
  <c r="D74" i="2"/>
  <c r="E72" i="2" s="1"/>
  <c r="F72" i="2" s="1"/>
  <c r="G72" i="2" s="1"/>
  <c r="D63" i="2"/>
  <c r="C64" i="2"/>
  <c r="C37" i="2"/>
  <c r="E65" i="2"/>
  <c r="F66" i="2"/>
  <c r="F65" i="2"/>
  <c r="E66" i="2"/>
  <c r="C38" i="2"/>
  <c r="G65" i="2"/>
  <c r="F63" i="2" l="1"/>
  <c r="G66" i="2"/>
  <c r="G63" i="2" s="1"/>
  <c r="C65" i="2"/>
  <c r="E63" i="2"/>
  <c r="C66" i="2" l="1"/>
  <c r="C63" i="2"/>
</calcChain>
</file>

<file path=xl/sharedStrings.xml><?xml version="1.0" encoding="utf-8"?>
<sst xmlns="http://schemas.openxmlformats.org/spreadsheetml/2006/main" count="149" uniqueCount="146">
  <si>
    <t xml:space="preserve">Підприємство    </t>
  </si>
  <si>
    <t>Коди</t>
  </si>
  <si>
    <t>Орган управління</t>
  </si>
  <si>
    <t>За ЕДРПОУ</t>
  </si>
  <si>
    <t xml:space="preserve">Галузь   </t>
  </si>
  <si>
    <t>Охорона здоров’я</t>
  </si>
  <si>
    <t>За СПОДУ</t>
  </si>
  <si>
    <t xml:space="preserve">Вид економ. Діяльності  </t>
  </si>
  <si>
    <t>Загальна медична практика</t>
  </si>
  <si>
    <t>За ЗКНГ</t>
  </si>
  <si>
    <t xml:space="preserve">Місцезнаходження   </t>
  </si>
  <si>
    <t>За КВЕД</t>
  </si>
  <si>
    <t xml:space="preserve">Телефон </t>
  </si>
  <si>
    <t xml:space="preserve">Керівник    </t>
  </si>
  <si>
    <t>Проект</t>
  </si>
  <si>
    <t>Попередній</t>
  </si>
  <si>
    <t>Уточнений</t>
  </si>
  <si>
    <t>Зміни</t>
  </si>
  <si>
    <t>зробити позначку "Х"</t>
  </si>
  <si>
    <t xml:space="preserve">КНП  «Центр первинної медичної допомоги Іларіонівської селищної ради Синельниківського району Дніпропетровської області»        </t>
  </si>
  <si>
    <t>вул. Янтарна, 10 смт. Іларіонове,  52520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</si>
  <si>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</si>
  <si>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</si>
  <si>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</si>
  <si>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</si>
  <si>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</si>
  <si>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</si>
  <si>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</si>
  <si>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І. Фінансові результати</t>
  </si>
  <si>
    <t>Дохід  (виручка) від реалізації продукції (товарів, робіт, послуг)</t>
  </si>
  <si>
    <t>Податок на додану вартість</t>
  </si>
  <si>
    <t>Чистий дохід (виручка) від реалізації продукції (товарів, робіт, послуг)</t>
  </si>
  <si>
    <t>Собівартість реалізованої продукції (товарів, робіт, послуг)</t>
  </si>
  <si>
    <t>у тому числі за економічними елементами:</t>
  </si>
  <si>
    <t xml:space="preserve">    Матеріальні затрати</t>
  </si>
  <si>
    <t xml:space="preserve">    Витрати на оплату праці</t>
  </si>
  <si>
    <t xml:space="preserve">    Амортизація</t>
  </si>
  <si>
    <t xml:space="preserve">    Інші операційні витрати</t>
  </si>
  <si>
    <t xml:space="preserve">    прибуток</t>
  </si>
  <si>
    <t xml:space="preserve">    збиток</t>
  </si>
  <si>
    <t>Інші операційні доходи</t>
  </si>
  <si>
    <t xml:space="preserve">       у тому числі:</t>
  </si>
  <si>
    <t xml:space="preserve">    дохід від операційної оренди активів</t>
  </si>
  <si>
    <t>Інші операційні витрати</t>
  </si>
  <si>
    <t>Фінансові результати від операційної діяльності:</t>
  </si>
  <si>
    <t>Дохід від участі в капіталі</t>
  </si>
  <si>
    <t>Інші фінансові доходи</t>
  </si>
  <si>
    <t>Інші доходи</t>
  </si>
  <si>
    <t xml:space="preserve">      у тому числі:</t>
  </si>
  <si>
    <t xml:space="preserve">    дохід від реалізації фінансових інвестицій </t>
  </si>
  <si>
    <t xml:space="preserve">    дохід від безоплатно одержаних активів</t>
  </si>
  <si>
    <t>Фінансові витрати</t>
  </si>
  <si>
    <t>ІІ. Елементи операційних витрат  (разом)</t>
  </si>
  <si>
    <t>Матеріальні затрати</t>
  </si>
  <si>
    <t>Витрати на оплату праці</t>
  </si>
  <si>
    <t>Амортизація</t>
  </si>
  <si>
    <t>ІІІ. Капітальні інвестиції протягом року</t>
  </si>
  <si>
    <t>Придбання  (виготовлення) основних засобів та інших необоротних матеріальних активів</t>
  </si>
  <si>
    <t>ІV. Додаткова інформація</t>
  </si>
  <si>
    <t>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</si>
  <si>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</si>
  <si>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</si>
  <si>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</si>
  <si>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ІV</t>
  </si>
  <si>
    <t xml:space="preserve">    в т.ч. за рахунок коштів Національної служби здоров’я України</t>
  </si>
  <si>
    <t>на 01.01</t>
  </si>
  <si>
    <t>на 01.04</t>
  </si>
  <si>
    <t>на 01.07</t>
  </si>
  <si>
    <t>на 01.10</t>
  </si>
  <si>
    <t>на 01.12</t>
  </si>
  <si>
    <t>Додаток до рішення</t>
  </si>
  <si>
    <t xml:space="preserve"> селищної  ради </t>
  </si>
  <si>
    <t>Д.І.Екзархов</t>
  </si>
  <si>
    <r>
      <t xml:space="preserve">      </t>
    </r>
    <r>
      <rPr>
        <sz val="12"/>
        <color theme="1"/>
        <rFont val="Calibri"/>
        <family val="2"/>
        <charset val="204"/>
        <scheme val="minor"/>
      </rPr>
      <t xml:space="preserve">Селищний голова  </t>
    </r>
  </si>
  <si>
    <t xml:space="preserve">Фонд розвитку </t>
  </si>
  <si>
    <t xml:space="preserve">    Матеріальні затрати </t>
  </si>
  <si>
    <t xml:space="preserve">Фонд оплати праці амбулаторій </t>
  </si>
  <si>
    <t xml:space="preserve">Адміністративні витрати </t>
  </si>
  <si>
    <t>Новікова Н.В.</t>
  </si>
  <si>
    <t xml:space="preserve">         матеріальны витрати за рахунок коштів НСЗУ</t>
  </si>
  <si>
    <t>061</t>
  </si>
  <si>
    <t>062</t>
  </si>
  <si>
    <t>060</t>
  </si>
  <si>
    <t>070</t>
  </si>
  <si>
    <t>071</t>
  </si>
  <si>
    <t>072</t>
  </si>
  <si>
    <t>080</t>
  </si>
  <si>
    <t>090</t>
  </si>
  <si>
    <t>Виплати відпускних</t>
  </si>
  <si>
    <t>091</t>
  </si>
  <si>
    <t>092</t>
  </si>
  <si>
    <t>Резервний фонд  відпускних в т.ч.</t>
  </si>
  <si>
    <t>100</t>
  </si>
  <si>
    <t>101</t>
  </si>
  <si>
    <t>110</t>
  </si>
  <si>
    <t>Залишок нерозподілених коштів на початок періоду</t>
  </si>
  <si>
    <t>Усього доходів</t>
  </si>
  <si>
    <t xml:space="preserve">Усього витрат                                                                   </t>
  </si>
  <si>
    <t>010</t>
  </si>
  <si>
    <t>011</t>
  </si>
  <si>
    <t>012</t>
  </si>
  <si>
    <t>020</t>
  </si>
  <si>
    <t>030</t>
  </si>
  <si>
    <t>040</t>
  </si>
  <si>
    <t>050</t>
  </si>
  <si>
    <t>111</t>
  </si>
  <si>
    <t>112</t>
  </si>
  <si>
    <t>113</t>
  </si>
  <si>
    <t>114</t>
  </si>
  <si>
    <t>115</t>
  </si>
  <si>
    <t>120</t>
  </si>
  <si>
    <t>121</t>
  </si>
  <si>
    <t>122</t>
  </si>
  <si>
    <t>130</t>
  </si>
  <si>
    <t>140</t>
  </si>
  <si>
    <t>0</t>
  </si>
  <si>
    <t>150</t>
  </si>
  <si>
    <t>151</t>
  </si>
  <si>
    <t>152</t>
  </si>
  <si>
    <t>160</t>
  </si>
  <si>
    <t>170</t>
  </si>
  <si>
    <t>171</t>
  </si>
  <si>
    <t>172</t>
  </si>
  <si>
    <t>173</t>
  </si>
  <si>
    <t>174</t>
  </si>
  <si>
    <t>180</t>
  </si>
  <si>
    <t>190</t>
  </si>
  <si>
    <t>191</t>
  </si>
  <si>
    <t>200</t>
  </si>
  <si>
    <t>210</t>
  </si>
  <si>
    <t>220</t>
  </si>
  <si>
    <t>230</t>
  </si>
  <si>
    <t>240</t>
  </si>
  <si>
    <t>250</t>
  </si>
  <si>
    <t>260</t>
  </si>
  <si>
    <t xml:space="preserve">    Нарахування на оплату праці</t>
  </si>
  <si>
    <t xml:space="preserve">   Нарахування на оплату праці</t>
  </si>
  <si>
    <t>Нарахування на оплату праці</t>
  </si>
  <si>
    <t>від __________ р. №______</t>
  </si>
  <si>
    <t xml:space="preserve">  Цільове фінансування на придбання основних засобів за рахунок бюджетних коштів</t>
  </si>
  <si>
    <t>Дохід від амортизації</t>
  </si>
  <si>
    <t xml:space="preserve"> за рахунок  коштів  бюджетів всіх рівнів</t>
  </si>
  <si>
    <t>в т.ч. матеріальні затрати за рахунок  бюджетів всіх рівнів</t>
  </si>
  <si>
    <t>Фінансовий план на 2022рік</t>
  </si>
  <si>
    <t>Х</t>
  </si>
  <si>
    <t>(нова редакція від 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</si>
</sst>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г_р_н_._-;\-* #,##0.00_г_р_н_._-;_-* &quot;-&quot;??_г_р_н_._-;_-@_-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 applyBorder="1" applyAlignment="1">
      <alignment wrapText="1"/>
    </xf>
    <xf numFmtId="0" fontId="2" fillId="0" borderId="2" xfId="0" applyFont="1" applyBorder="1"/>
    <xf numFmtId="0" fontId="5" fillId="0" borderId="2" xfId="0" applyFont="1" applyBorder="1" applyAlignment="1">
      <alignment wrapText="1"/>
    </xf>
    <xf numFmtId="1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0" fillId="0" borderId="0" xfId="0" applyBorder="1"/>
    <xf numFmtId="165" fontId="0" fillId="0" borderId="0" xfId="0" applyNumberFormat="1"/>
    <xf numFmtId="165" fontId="2" fillId="0" borderId="2" xfId="0" applyNumberFormat="1" applyFont="1" applyBorder="1"/>
    <xf numFmtId="165" fontId="2" fillId="0" borderId="5" xfId="1" applyNumberFormat="1" applyFont="1" applyBorder="1"/>
    <xf numFmtId="165" fontId="2" fillId="0" borderId="5" xfId="0" applyNumberFormat="1" applyFont="1" applyBorder="1"/>
    <xf numFmtId="165" fontId="2" fillId="0" borderId="2" xfId="1" applyNumberFormat="1" applyFont="1" applyBorder="1"/>
    <xf numFmtId="165" fontId="0" fillId="0" borderId="2" xfId="0" applyNumberFormat="1" applyBorder="1"/>
    <xf numFmtId="165" fontId="7" fillId="0" borderId="0" xfId="0" applyNumberFormat="1" applyFont="1"/>
    <xf numFmtId="165" fontId="2" fillId="2" borderId="2" xfId="0" applyNumberFormat="1" applyFont="1" applyFill="1" applyBorder="1"/>
    <xf numFmtId="165" fontId="2" fillId="0" borderId="0" xfId="0" applyNumberFormat="1" applyFont="1" applyFill="1" applyBorder="1"/>
    <xf numFmtId="0" fontId="0" fillId="0" borderId="0" xfId="0" applyNumberFormat="1"/>
    <xf numFmtId="0" fontId="2" fillId="0" borderId="2" xfId="0" applyNumberFormat="1" applyFont="1" applyBorder="1"/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165" fontId="5" fillId="0" borderId="2" xfId="0" applyNumberFormat="1" applyFont="1" applyBorder="1"/>
    <xf numFmtId="49" fontId="0" fillId="0" borderId="2" xfId="0" applyNumberFormat="1" applyBorder="1" applyAlignment="1">
      <alignment horizontal="center" vertical="center"/>
    </xf>
    <xf numFmtId="0" fontId="0" fillId="0" borderId="0" xfId="0" applyNumberFormat="1" applyBorder="1"/>
    <xf numFmtId="165" fontId="8" fillId="0" borderId="0" xfId="0" applyNumberFormat="1" applyFont="1" applyBorder="1" applyAlignment="1"/>
    <xf numFmtId="165" fontId="8" fillId="0" borderId="0" xfId="0" applyNumberFormat="1" applyFont="1"/>
    <xf numFmtId="165" fontId="9" fillId="0" borderId="2" xfId="0" applyNumberFormat="1" applyFont="1" applyBorder="1"/>
    <xf numFmtId="165" fontId="8" fillId="0" borderId="2" xfId="0" applyNumberFormat="1" applyFont="1" applyBorder="1"/>
    <xf numFmtId="0" fontId="10" fillId="0" borderId="2" xfId="0" applyFont="1" applyBorder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/>
    <xf numFmtId="0" fontId="5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165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165" fontId="2" fillId="0" borderId="6" xfId="0" applyNumberFormat="1" applyFont="1" applyBorder="1" applyAlignment="1">
      <alignment wrapText="1"/>
    </xf>
    <xf numFmtId="165" fontId="2" fillId="0" borderId="7" xfId="0" applyNumberFormat="1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8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Звичайний" xfId="0" builtinId="0"/>
    <cellStyle name="Фінансови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abSelected="1" workbookViewId="0">
      <selection activeCell="A10" sqref="A10:C10"/>
    </sheetView>
  </sheetViews>
  <sheetFormatPr defaultRowHeight="15" x14ac:dyDescent="0.25"/>
  <cols>
    <col min="1" max="1" width="35.7109375" customWidth="1"/>
    <col min="2" max="2" width="7.7109375" style="19" customWidth="1"/>
    <col min="3" max="3" width="9.5703125" style="10" customWidth="1"/>
    <col min="4" max="5" width="8.140625" style="10" customWidth="1"/>
    <col min="6" max="6" width="8.5703125" style="10" customWidth="1"/>
    <col min="7" max="7" width="9" style="10" customWidth="1"/>
  </cols>
  <sheetData>
    <row r="1" spans="1:8" ht="13.5" customHeight="1" x14ac:dyDescent="0.25">
      <c r="E1" s="51" t="s">
        <v>70</v>
      </c>
      <c r="F1" s="51"/>
      <c r="G1" s="51"/>
    </row>
    <row r="2" spans="1:8" ht="13.5" customHeight="1" x14ac:dyDescent="0.25">
      <c r="E2" s="51"/>
      <c r="F2" s="51"/>
      <c r="G2" s="51"/>
    </row>
    <row r="3" spans="1:8" ht="10.9" customHeight="1" x14ac:dyDescent="0.25">
      <c r="E3" s="51" t="s">
        <v>71</v>
      </c>
      <c r="F3" s="51"/>
      <c r="G3" s="51"/>
    </row>
    <row r="4" spans="1:8" x14ac:dyDescent="0.25">
      <c r="E4" s="27" t="s">
        <v>138</v>
      </c>
      <c r="F4" s="27"/>
      <c r="G4" s="28"/>
      <c r="H4" s="9"/>
    </row>
    <row r="5" spans="1:8" ht="8.25" customHeight="1" x14ac:dyDescent="0.25"/>
    <row r="6" spans="1:8" ht="6.6" customHeight="1" x14ac:dyDescent="0.25"/>
    <row r="7" spans="1:8" ht="15" customHeight="1" x14ac:dyDescent="0.25">
      <c r="E7" s="29" t="s">
        <v>14</v>
      </c>
      <c r="F7" s="15"/>
    </row>
    <row r="8" spans="1:8" x14ac:dyDescent="0.25">
      <c r="A8" s="52"/>
      <c r="B8" s="52"/>
      <c r="C8" s="52"/>
      <c r="E8" s="29" t="s">
        <v>15</v>
      </c>
      <c r="F8" s="15"/>
    </row>
    <row r="9" spans="1:8" ht="18.75" x14ac:dyDescent="0.25">
      <c r="A9" s="53" t="s">
        <v>143</v>
      </c>
      <c r="B9" s="53"/>
      <c r="C9" s="53"/>
      <c r="E9" s="29" t="s">
        <v>16</v>
      </c>
      <c r="F9" s="36" t="s">
        <v>144</v>
      </c>
    </row>
    <row r="10" spans="1:8" x14ac:dyDescent="0.25">
      <c r="A10" s="50" t="s">
        <v>145</v>
      </c>
      <c r="B10" s="50"/>
      <c r="C10" s="50"/>
      <c r="E10" s="29" t="s">
        <v>17</v>
      </c>
      <c r="F10" s="15"/>
    </row>
    <row r="11" spans="1:8" x14ac:dyDescent="0.25">
      <c r="E11" s="30" t="s">
        <v>18</v>
      </c>
      <c r="F11" s="15"/>
    </row>
    <row r="12" spans="1:8" ht="7.15" customHeight="1" x14ac:dyDescent="0.25"/>
    <row r="13" spans="1:8" x14ac:dyDescent="0.25">
      <c r="A13" s="42" t="s">
        <v>0</v>
      </c>
      <c r="B13" s="54" t="s">
        <v>19</v>
      </c>
      <c r="C13" s="54"/>
      <c r="D13" s="54"/>
      <c r="E13" s="54"/>
      <c r="F13" s="49" t="s">
        <v>1</v>
      </c>
      <c r="G13" s="49"/>
    </row>
    <row r="14" spans="1:8" ht="43.15" customHeight="1" x14ac:dyDescent="0.25">
      <c r="A14" s="42"/>
      <c r="B14" s="54"/>
      <c r="C14" s="54"/>
      <c r="D14" s="54"/>
      <c r="E14" s="54"/>
      <c r="F14" s="49"/>
      <c r="G14" s="49"/>
    </row>
    <row r="15" spans="1:8" x14ac:dyDescent="0.25">
      <c r="A15" s="2" t="s">
        <v>2</v>
      </c>
      <c r="B15" s="42"/>
      <c r="C15" s="42"/>
      <c r="D15" s="42"/>
      <c r="E15" s="42"/>
      <c r="F15" s="11" t="s">
        <v>3</v>
      </c>
      <c r="G15" s="4">
        <v>42318513</v>
      </c>
    </row>
    <row r="16" spans="1:8" x14ac:dyDescent="0.25">
      <c r="A16" s="2" t="s">
        <v>4</v>
      </c>
      <c r="B16" s="43" t="s">
        <v>5</v>
      </c>
      <c r="C16" s="44"/>
      <c r="D16" s="44"/>
      <c r="E16" s="45"/>
      <c r="F16" s="11" t="s">
        <v>6</v>
      </c>
      <c r="G16" s="11"/>
    </row>
    <row r="17" spans="1:12" x14ac:dyDescent="0.25">
      <c r="A17" s="2" t="s">
        <v>7</v>
      </c>
      <c r="B17" s="43" t="s">
        <v>8</v>
      </c>
      <c r="C17" s="44"/>
      <c r="D17" s="44"/>
      <c r="E17" s="45"/>
      <c r="F17" s="11" t="s">
        <v>9</v>
      </c>
      <c r="G17" s="11"/>
    </row>
    <row r="18" spans="1:12" x14ac:dyDescent="0.25">
      <c r="A18" s="2" t="s">
        <v>10</v>
      </c>
      <c r="B18" s="43" t="s">
        <v>20</v>
      </c>
      <c r="C18" s="44"/>
      <c r="D18" s="44"/>
      <c r="E18" s="45"/>
      <c r="F18" s="11" t="s">
        <v>11</v>
      </c>
      <c r="G18" s="11">
        <v>86.21</v>
      </c>
    </row>
    <row r="19" spans="1:12" x14ac:dyDescent="0.25">
      <c r="A19" s="2" t="s">
        <v>12</v>
      </c>
      <c r="B19" s="46"/>
      <c r="C19" s="47"/>
      <c r="D19" s="47"/>
      <c r="E19" s="48"/>
      <c r="F19" s="11"/>
      <c r="G19" s="11"/>
    </row>
    <row r="20" spans="1:12" x14ac:dyDescent="0.25">
      <c r="A20" s="2" t="s">
        <v>13</v>
      </c>
      <c r="B20" s="43" t="s">
        <v>78</v>
      </c>
      <c r="C20" s="44"/>
      <c r="D20" s="44"/>
      <c r="E20" s="45"/>
      <c r="F20" s="11"/>
      <c r="G20" s="11"/>
    </row>
    <row r="22" spans="1:12" x14ac:dyDescent="0.25">
      <c r="A22" s="37" t="s">
        <v>21</v>
      </c>
      <c r="B22" s="38" t="s">
        <v>22</v>
      </c>
      <c r="C22" s="40" t="s">
        <v>23</v>
      </c>
      <c r="D22" s="11" t="s">
        <v>24</v>
      </c>
      <c r="E22" s="11"/>
      <c r="F22" s="11"/>
      <c r="G22" s="11"/>
    </row>
    <row r="23" spans="1:12" ht="18.600000000000001" customHeight="1" x14ac:dyDescent="0.25">
      <c r="A23" s="37"/>
      <c r="B23" s="39"/>
      <c r="C23" s="41"/>
      <c r="D23" s="11" t="s">
        <v>25</v>
      </c>
      <c r="E23" s="11" t="s">
        <v>26</v>
      </c>
      <c r="F23" s="11" t="s">
        <v>27</v>
      </c>
      <c r="G23" s="11" t="s">
        <v>63</v>
      </c>
    </row>
    <row r="24" spans="1:12" x14ac:dyDescent="0.25">
      <c r="A24" s="3" t="s">
        <v>28</v>
      </c>
      <c r="B24" s="20"/>
      <c r="C24" s="11"/>
      <c r="D24" s="11"/>
      <c r="E24" s="11"/>
      <c r="F24" s="11"/>
      <c r="G24" s="11"/>
    </row>
    <row r="25" spans="1:12" ht="26.25" x14ac:dyDescent="0.25">
      <c r="A25" s="5" t="s">
        <v>29</v>
      </c>
      <c r="B25" s="25" t="s">
        <v>98</v>
      </c>
      <c r="C25" s="24">
        <f>C26+C27</f>
        <v>9624.7079999999987</v>
      </c>
      <c r="D25" s="24">
        <f>D26+D27</f>
        <v>3008.1559999999999</v>
      </c>
      <c r="E25" s="24">
        <f>E26+E27</f>
        <v>2217.31</v>
      </c>
      <c r="F25" s="24">
        <f>F26+F27</f>
        <v>1911.684</v>
      </c>
      <c r="G25" s="24">
        <f>G26+G27</f>
        <v>2487.558</v>
      </c>
      <c r="H25" s="10"/>
    </row>
    <row r="26" spans="1:12" ht="26.25" x14ac:dyDescent="0.25">
      <c r="A26" s="5" t="s">
        <v>64</v>
      </c>
      <c r="B26" s="25" t="s">
        <v>99</v>
      </c>
      <c r="C26" s="11">
        <f>D26+E26+F26+G26</f>
        <v>7224.8</v>
      </c>
      <c r="D26" s="11">
        <v>1806.2</v>
      </c>
      <c r="E26" s="11">
        <v>1806.2</v>
      </c>
      <c r="F26" s="11">
        <v>1806.2</v>
      </c>
      <c r="G26" s="11">
        <v>1806.2</v>
      </c>
      <c r="H26" s="10"/>
    </row>
    <row r="27" spans="1:12" x14ac:dyDescent="0.25">
      <c r="A27" s="6" t="s">
        <v>141</v>
      </c>
      <c r="B27" s="25" t="s">
        <v>100</v>
      </c>
      <c r="C27" s="11">
        <f>D27+E27+F27+G27</f>
        <v>2399.9079999999994</v>
      </c>
      <c r="D27" s="11">
        <v>1201.9559999999999</v>
      </c>
      <c r="E27" s="11">
        <v>411.11</v>
      </c>
      <c r="F27" s="11">
        <v>105.48399999999999</v>
      </c>
      <c r="G27" s="11">
        <v>681.35799999999995</v>
      </c>
      <c r="H27" s="10"/>
    </row>
    <row r="28" spans="1:12" ht="14.45" customHeight="1" x14ac:dyDescent="0.25">
      <c r="A28" s="5" t="s">
        <v>30</v>
      </c>
      <c r="B28" s="25" t="s">
        <v>101</v>
      </c>
      <c r="C28" s="11"/>
      <c r="D28" s="11"/>
      <c r="E28" s="11"/>
      <c r="F28" s="11"/>
      <c r="G28" s="11"/>
    </row>
    <row r="29" spans="1:12" ht="11.45" customHeight="1" x14ac:dyDescent="0.25">
      <c r="A29" s="5" t="s">
        <v>140</v>
      </c>
      <c r="B29" s="25" t="s">
        <v>102</v>
      </c>
      <c r="C29" s="11"/>
      <c r="D29" s="11"/>
      <c r="E29" s="11"/>
      <c r="F29" s="11"/>
      <c r="G29" s="11"/>
    </row>
    <row r="30" spans="1:12" ht="26.25" x14ac:dyDescent="0.25">
      <c r="A30" s="5" t="s">
        <v>31</v>
      </c>
      <c r="B30" s="25" t="s">
        <v>103</v>
      </c>
      <c r="C30" s="11"/>
      <c r="D30" s="11"/>
      <c r="E30" s="11"/>
      <c r="F30" s="11"/>
      <c r="G30" s="11"/>
    </row>
    <row r="31" spans="1:12" ht="26.25" x14ac:dyDescent="0.25">
      <c r="A31" s="3" t="s">
        <v>32</v>
      </c>
      <c r="B31" s="25" t="s">
        <v>104</v>
      </c>
      <c r="C31" s="24">
        <f>G31+F31+E31+D31</f>
        <v>7818.5079999999998</v>
      </c>
      <c r="D31" s="24">
        <f>D33+D36+D39+D40</f>
        <v>2556.6059999999998</v>
      </c>
      <c r="E31" s="24">
        <f t="shared" ref="E31:G31" si="0">E33+E36+E39+E40</f>
        <v>1765.76</v>
      </c>
      <c r="F31" s="24">
        <f t="shared" si="0"/>
        <v>1460.134</v>
      </c>
      <c r="G31" s="24">
        <f t="shared" si="0"/>
        <v>2036.008</v>
      </c>
      <c r="H31" s="10"/>
      <c r="I31" s="23"/>
      <c r="L31" s="10"/>
    </row>
    <row r="32" spans="1:12" ht="26.25" x14ac:dyDescent="0.25">
      <c r="A32" s="5" t="s">
        <v>33</v>
      </c>
      <c r="B32" s="25"/>
      <c r="C32" s="11"/>
      <c r="D32" s="11"/>
      <c r="E32" s="11"/>
      <c r="F32" s="11"/>
      <c r="G32" s="11"/>
      <c r="I32" s="10"/>
    </row>
    <row r="33" spans="1:12" x14ac:dyDescent="0.25">
      <c r="A33" s="3" t="s">
        <v>75</v>
      </c>
      <c r="B33" s="25" t="s">
        <v>82</v>
      </c>
      <c r="C33" s="24">
        <f>D33+E33+F33+G33</f>
        <v>3122.3879999999999</v>
      </c>
      <c r="D33" s="24">
        <f>D34+D35</f>
        <v>1382.576</v>
      </c>
      <c r="E33" s="24">
        <f t="shared" ref="E33:G33" si="1">E34+E35</f>
        <v>591.73</v>
      </c>
      <c r="F33" s="24">
        <f t="shared" si="1"/>
        <v>286.10400000000004</v>
      </c>
      <c r="G33" s="24">
        <f t="shared" si="1"/>
        <v>861.97800000000007</v>
      </c>
      <c r="I33" s="10"/>
      <c r="J33" s="10"/>
    </row>
    <row r="34" spans="1:12" ht="25.5" customHeight="1" x14ac:dyDescent="0.25">
      <c r="A34" s="5" t="s">
        <v>142</v>
      </c>
      <c r="B34" s="25" t="s">
        <v>80</v>
      </c>
      <c r="C34" s="11">
        <f>D34+E34+F34+G34</f>
        <v>2399.9079999999994</v>
      </c>
      <c r="D34" s="17">
        <f>D27</f>
        <v>1201.9559999999999</v>
      </c>
      <c r="E34" s="17">
        <f>E27</f>
        <v>411.11</v>
      </c>
      <c r="F34" s="17">
        <f t="shared" ref="F34:G34" si="2">F27</f>
        <v>105.48399999999999</v>
      </c>
      <c r="G34" s="17">
        <f t="shared" si="2"/>
        <v>681.35799999999995</v>
      </c>
    </row>
    <row r="35" spans="1:12" ht="27" thickBot="1" x14ac:dyDescent="0.3">
      <c r="A35" s="5" t="s">
        <v>79</v>
      </c>
      <c r="B35" s="21" t="s">
        <v>81</v>
      </c>
      <c r="C35" s="11">
        <f>D35+E35+F35+G35</f>
        <v>722.48000000000025</v>
      </c>
      <c r="D35" s="17">
        <f>D26-D36-D40-D46</f>
        <v>180.62000000000006</v>
      </c>
      <c r="E35" s="17">
        <f t="shared" ref="E35:G35" si="3">E26-E36-E40-E46</f>
        <v>180.62000000000006</v>
      </c>
      <c r="F35" s="17">
        <f t="shared" si="3"/>
        <v>180.62000000000006</v>
      </c>
      <c r="G35" s="17">
        <f t="shared" si="3"/>
        <v>180.62000000000006</v>
      </c>
      <c r="H35" s="9"/>
      <c r="I35" s="23"/>
      <c r="J35" s="23"/>
      <c r="K35" s="23"/>
      <c r="L35" s="23"/>
    </row>
    <row r="36" spans="1:12" ht="15.75" thickBot="1" x14ac:dyDescent="0.3">
      <c r="A36" s="31" t="s">
        <v>76</v>
      </c>
      <c r="B36" s="32" t="s">
        <v>83</v>
      </c>
      <c r="C36" s="33">
        <f>D36+E36+F36+G36</f>
        <v>4696.12</v>
      </c>
      <c r="D36" s="33">
        <f>D26*0.65</f>
        <v>1174.03</v>
      </c>
      <c r="E36" s="33">
        <f>E26*0.65</f>
        <v>1174.03</v>
      </c>
      <c r="F36" s="33">
        <f>F26*0.65</f>
        <v>1174.03</v>
      </c>
      <c r="G36" s="24">
        <f>G26*0.65</f>
        <v>1174.03</v>
      </c>
      <c r="H36" s="9"/>
      <c r="I36" s="18"/>
      <c r="J36" s="18"/>
      <c r="K36" s="18"/>
      <c r="L36" s="18"/>
    </row>
    <row r="37" spans="1:12" ht="17.45" customHeight="1" thickBot="1" x14ac:dyDescent="0.3">
      <c r="A37" s="5" t="s">
        <v>35</v>
      </c>
      <c r="B37" s="22" t="s">
        <v>84</v>
      </c>
      <c r="C37" s="11">
        <f>G37+F37+E37+D37</f>
        <v>4151.8036415999995</v>
      </c>
      <c r="D37" s="11">
        <f>D36-D38+247.05</f>
        <v>1209.3789104</v>
      </c>
      <c r="E37" s="11">
        <f>E36-E38+55.438</f>
        <v>1017.7669103999999</v>
      </c>
      <c r="F37" s="11">
        <f t="shared" ref="F37:G37" si="4">F36-F38</f>
        <v>962.32891039999993</v>
      </c>
      <c r="G37" s="11">
        <f t="shared" si="4"/>
        <v>962.32891039999993</v>
      </c>
      <c r="H37" s="9"/>
      <c r="I37" s="23"/>
      <c r="J37" s="9"/>
      <c r="K37" s="9"/>
      <c r="L37" s="9"/>
    </row>
    <row r="38" spans="1:12" ht="17.45" customHeight="1" thickBot="1" x14ac:dyDescent="0.3">
      <c r="A38" s="5" t="s">
        <v>135</v>
      </c>
      <c r="B38" s="22" t="s">
        <v>85</v>
      </c>
      <c r="C38" s="11">
        <f>G38+F38+E38+D38</f>
        <v>846.80435840000007</v>
      </c>
      <c r="D38" s="11">
        <f>D36*18.032%</f>
        <v>211.70108960000002</v>
      </c>
      <c r="E38" s="11">
        <f t="shared" ref="E38:G38" si="5">E36*18.032%</f>
        <v>211.70108960000002</v>
      </c>
      <c r="F38" s="11">
        <f t="shared" si="5"/>
        <v>211.70108960000002</v>
      </c>
      <c r="G38" s="11">
        <f t="shared" si="5"/>
        <v>211.70108960000002</v>
      </c>
      <c r="H38" s="9"/>
      <c r="I38" s="9"/>
      <c r="J38" s="9"/>
      <c r="K38" s="9"/>
      <c r="L38" s="9"/>
    </row>
    <row r="39" spans="1:12" ht="18.600000000000001" customHeight="1" thickBot="1" x14ac:dyDescent="0.3">
      <c r="A39" s="5" t="s">
        <v>74</v>
      </c>
      <c r="B39" s="22" t="s">
        <v>86</v>
      </c>
      <c r="C39" s="11">
        <f>G39+F39+E39+D39</f>
        <v>0</v>
      </c>
      <c r="D39" s="11">
        <v>0</v>
      </c>
      <c r="E39" s="11">
        <v>0</v>
      </c>
      <c r="F39" s="11">
        <v>0</v>
      </c>
      <c r="G39" s="11">
        <v>0</v>
      </c>
    </row>
    <row r="40" spans="1:12" ht="18.600000000000001" customHeight="1" thickBot="1" x14ac:dyDescent="0.3">
      <c r="A40" s="31" t="s">
        <v>91</v>
      </c>
      <c r="B40" s="32" t="s">
        <v>87</v>
      </c>
      <c r="C40" s="33">
        <f>G40+F40+E40+D40</f>
        <v>0</v>
      </c>
      <c r="D40" s="33"/>
      <c r="E40" s="33"/>
      <c r="F40" s="33"/>
      <c r="G40" s="33"/>
      <c r="I40" s="10"/>
      <c r="J40" s="10"/>
      <c r="K40" s="10"/>
      <c r="L40" s="10"/>
    </row>
    <row r="41" spans="1:12" ht="18.600000000000001" customHeight="1" thickBot="1" x14ac:dyDescent="0.3">
      <c r="A41" s="5" t="s">
        <v>88</v>
      </c>
      <c r="B41" s="22" t="s">
        <v>89</v>
      </c>
      <c r="C41" s="11">
        <f t="shared" ref="C41:C42" si="6">G41+F41+E41+D41</f>
        <v>0</v>
      </c>
      <c r="D41" s="11"/>
      <c r="E41" s="11"/>
      <c r="F41" s="11"/>
      <c r="G41" s="11"/>
      <c r="I41" s="10"/>
      <c r="J41" s="10"/>
      <c r="K41" s="10"/>
      <c r="L41" s="10"/>
    </row>
    <row r="42" spans="1:12" ht="18.600000000000001" customHeight="1" thickBot="1" x14ac:dyDescent="0.3">
      <c r="A42" s="5" t="s">
        <v>137</v>
      </c>
      <c r="B42" s="22" t="s">
        <v>90</v>
      </c>
      <c r="C42" s="11">
        <f t="shared" si="6"/>
        <v>0</v>
      </c>
      <c r="D42" s="11"/>
      <c r="E42" s="11"/>
      <c r="F42" s="11"/>
      <c r="G42" s="11"/>
      <c r="I42" s="10"/>
      <c r="J42" s="10"/>
      <c r="K42" s="10"/>
      <c r="L42" s="10"/>
    </row>
    <row r="43" spans="1:12" ht="17.45" customHeight="1" thickBot="1" x14ac:dyDescent="0.3">
      <c r="A43" s="3" t="s">
        <v>40</v>
      </c>
      <c r="B43" s="32" t="s">
        <v>92</v>
      </c>
      <c r="C43" s="33">
        <f>C45</f>
        <v>21.6</v>
      </c>
      <c r="D43" s="33">
        <v>5.4</v>
      </c>
      <c r="E43" s="33">
        <f t="shared" ref="E43:G43" si="7">E45</f>
        <v>5.4</v>
      </c>
      <c r="F43" s="33">
        <f t="shared" si="7"/>
        <v>5.4</v>
      </c>
      <c r="G43" s="33">
        <f t="shared" si="7"/>
        <v>5.4</v>
      </c>
      <c r="K43" s="10"/>
    </row>
    <row r="44" spans="1:12" ht="15.75" thickBot="1" x14ac:dyDescent="0.3">
      <c r="A44" s="5" t="s">
        <v>41</v>
      </c>
      <c r="B44" s="22"/>
      <c r="C44" s="11"/>
      <c r="D44" s="11"/>
      <c r="E44" s="11"/>
      <c r="F44" s="11"/>
      <c r="G44" s="11"/>
    </row>
    <row r="45" spans="1:12" ht="13.9" customHeight="1" thickBot="1" x14ac:dyDescent="0.3">
      <c r="A45" s="5" t="s">
        <v>42</v>
      </c>
      <c r="B45" s="22" t="s">
        <v>93</v>
      </c>
      <c r="C45" s="11">
        <f>D45+E45++F45+G45</f>
        <v>21.6</v>
      </c>
      <c r="D45" s="11">
        <v>5.4</v>
      </c>
      <c r="E45" s="11">
        <v>5.4</v>
      </c>
      <c r="F45" s="11">
        <v>5.4</v>
      </c>
      <c r="G45" s="11">
        <v>5.4</v>
      </c>
      <c r="I45" s="18"/>
      <c r="J45" s="18"/>
      <c r="K45" s="18"/>
      <c r="L45" s="18"/>
    </row>
    <row r="46" spans="1:12" ht="15.75" thickBot="1" x14ac:dyDescent="0.3">
      <c r="A46" s="3" t="s">
        <v>77</v>
      </c>
      <c r="B46" s="22" t="s">
        <v>94</v>
      </c>
      <c r="C46" s="24">
        <f>D46+E46++F46+G46</f>
        <v>1806.2</v>
      </c>
      <c r="D46" s="24">
        <f>D26*0.25</f>
        <v>451.55</v>
      </c>
      <c r="E46" s="24">
        <f t="shared" ref="E46:G46" si="8">E26*0.25</f>
        <v>451.55</v>
      </c>
      <c r="F46" s="24">
        <f t="shared" si="8"/>
        <v>451.55</v>
      </c>
      <c r="G46" s="24">
        <f t="shared" si="8"/>
        <v>451.55</v>
      </c>
      <c r="I46" s="9"/>
      <c r="J46" s="9"/>
      <c r="K46" s="9"/>
      <c r="L46" s="9"/>
    </row>
    <row r="47" spans="1:12" ht="14.45" customHeight="1" thickBot="1" x14ac:dyDescent="0.3">
      <c r="A47" s="5" t="s">
        <v>33</v>
      </c>
      <c r="B47" s="22"/>
      <c r="C47" s="11"/>
      <c r="D47" s="11"/>
      <c r="E47" s="11"/>
      <c r="F47" s="11"/>
      <c r="G47" s="11"/>
    </row>
    <row r="48" spans="1:12" ht="15.6" customHeight="1" thickBot="1" x14ac:dyDescent="0.3">
      <c r="A48" s="5" t="s">
        <v>34</v>
      </c>
      <c r="B48" s="22" t="s">
        <v>105</v>
      </c>
      <c r="C48" s="11"/>
      <c r="D48" s="11"/>
      <c r="E48" s="11"/>
      <c r="F48" s="11"/>
      <c r="G48" s="11"/>
      <c r="H48" s="10"/>
    </row>
    <row r="49" spans="1:8" ht="14.45" customHeight="1" thickBot="1" x14ac:dyDescent="0.3">
      <c r="A49" s="5" t="s">
        <v>35</v>
      </c>
      <c r="B49" s="22" t="s">
        <v>106</v>
      </c>
      <c r="C49" s="11">
        <f>D49+E49+F49+G49</f>
        <v>1480.506016</v>
      </c>
      <c r="D49" s="11">
        <f>D46-D50</f>
        <v>370.12650400000001</v>
      </c>
      <c r="E49" s="11">
        <f t="shared" ref="E49:G49" si="9">E46-E50</f>
        <v>370.12650400000001</v>
      </c>
      <c r="F49" s="11">
        <f t="shared" si="9"/>
        <v>370.12650400000001</v>
      </c>
      <c r="G49" s="11">
        <f t="shared" si="9"/>
        <v>370.12650400000001</v>
      </c>
      <c r="H49" s="10"/>
    </row>
    <row r="50" spans="1:8" ht="12.6" customHeight="1" thickBot="1" x14ac:dyDescent="0.3">
      <c r="A50" s="5" t="s">
        <v>136</v>
      </c>
      <c r="B50" s="22" t="s">
        <v>107</v>
      </c>
      <c r="C50" s="11">
        <f>D50+E50+F50+G50</f>
        <v>325.693984</v>
      </c>
      <c r="D50" s="11">
        <f>D46*0.18032</f>
        <v>81.423496</v>
      </c>
      <c r="E50" s="11">
        <f t="shared" ref="E50:G50" si="10">E46*0.18032</f>
        <v>81.423496</v>
      </c>
      <c r="F50" s="11">
        <f t="shared" si="10"/>
        <v>81.423496</v>
      </c>
      <c r="G50" s="11">
        <f t="shared" si="10"/>
        <v>81.423496</v>
      </c>
      <c r="H50" s="10"/>
    </row>
    <row r="51" spans="1:8" ht="16.149999999999999" customHeight="1" thickBot="1" x14ac:dyDescent="0.3">
      <c r="A51" s="5" t="s">
        <v>36</v>
      </c>
      <c r="B51" s="22" t="s">
        <v>108</v>
      </c>
      <c r="C51" s="11"/>
      <c r="D51" s="11"/>
      <c r="E51" s="11"/>
      <c r="F51" s="11"/>
      <c r="G51" s="11"/>
      <c r="H51" s="10"/>
    </row>
    <row r="52" spans="1:8" ht="13.15" customHeight="1" thickBot="1" x14ac:dyDescent="0.3">
      <c r="A52" s="5" t="s">
        <v>37</v>
      </c>
      <c r="B52" s="22" t="s">
        <v>109</v>
      </c>
      <c r="C52" s="11"/>
      <c r="D52" s="11"/>
      <c r="E52" s="11"/>
      <c r="F52" s="11"/>
      <c r="G52" s="11"/>
    </row>
    <row r="53" spans="1:8" ht="26.25" thickBot="1" x14ac:dyDescent="0.3">
      <c r="A53" s="8" t="s">
        <v>44</v>
      </c>
      <c r="B53" s="22" t="s">
        <v>110</v>
      </c>
      <c r="C53" s="11"/>
      <c r="D53" s="11"/>
      <c r="E53" s="11"/>
      <c r="F53" s="11"/>
      <c r="G53" s="11"/>
    </row>
    <row r="54" spans="1:8" ht="16.899999999999999" customHeight="1" thickBot="1" x14ac:dyDescent="0.3">
      <c r="A54" s="8" t="s">
        <v>38</v>
      </c>
      <c r="B54" s="22" t="s">
        <v>111</v>
      </c>
      <c r="C54" s="11"/>
      <c r="D54" s="11"/>
      <c r="E54" s="11"/>
      <c r="F54" s="11"/>
      <c r="G54" s="11"/>
    </row>
    <row r="55" spans="1:8" ht="17.45" customHeight="1" thickBot="1" x14ac:dyDescent="0.3">
      <c r="A55" s="8" t="s">
        <v>39</v>
      </c>
      <c r="B55" s="22" t="s">
        <v>112</v>
      </c>
      <c r="C55" s="11"/>
      <c r="D55" s="11"/>
      <c r="E55" s="11"/>
      <c r="F55" s="11"/>
      <c r="G55" s="11"/>
    </row>
    <row r="56" spans="1:8" ht="13.9" customHeight="1" thickBot="1" x14ac:dyDescent="0.3">
      <c r="A56" s="8" t="s">
        <v>45</v>
      </c>
      <c r="B56" s="22" t="s">
        <v>113</v>
      </c>
      <c r="C56" s="11"/>
      <c r="D56" s="11"/>
      <c r="E56" s="11"/>
      <c r="F56" s="11"/>
      <c r="G56" s="11"/>
    </row>
    <row r="57" spans="1:8" ht="12.6" customHeight="1" thickBot="1" x14ac:dyDescent="0.3">
      <c r="A57" s="34" t="s">
        <v>46</v>
      </c>
      <c r="B57" s="22" t="s">
        <v>114</v>
      </c>
      <c r="C57" s="24">
        <f>D57+E57+F57+G57</f>
        <v>4.2</v>
      </c>
      <c r="D57" s="24">
        <v>1</v>
      </c>
      <c r="E57" s="24">
        <v>1</v>
      </c>
      <c r="F57" s="24">
        <v>1.2</v>
      </c>
      <c r="G57" s="24">
        <v>1</v>
      </c>
    </row>
    <row r="58" spans="1:8" ht="16.149999999999999" customHeight="1" thickBot="1" x14ac:dyDescent="0.3">
      <c r="A58" s="8" t="s">
        <v>47</v>
      </c>
      <c r="B58" s="22" t="s">
        <v>116</v>
      </c>
      <c r="C58" s="11"/>
      <c r="D58" s="11"/>
      <c r="E58" s="11"/>
      <c r="F58" s="11"/>
      <c r="G58" s="11"/>
    </row>
    <row r="59" spans="1:8" ht="15.75" thickBot="1" x14ac:dyDescent="0.3">
      <c r="A59" s="8" t="s">
        <v>48</v>
      </c>
      <c r="B59" s="22" t="s">
        <v>115</v>
      </c>
      <c r="C59" s="11"/>
      <c r="D59" s="11"/>
      <c r="E59" s="11"/>
      <c r="F59" s="11"/>
      <c r="G59" s="11"/>
    </row>
    <row r="60" spans="1:8" ht="20.100000000000001" customHeight="1" thickBot="1" x14ac:dyDescent="0.3">
      <c r="A60" s="8" t="s">
        <v>49</v>
      </c>
      <c r="B60" s="22" t="s">
        <v>117</v>
      </c>
      <c r="C60" s="11"/>
      <c r="D60" s="11"/>
      <c r="E60" s="11"/>
      <c r="F60" s="11"/>
      <c r="G60" s="11"/>
    </row>
    <row r="61" spans="1:8" ht="17.100000000000001" customHeight="1" thickBot="1" x14ac:dyDescent="0.3">
      <c r="A61" s="8" t="s">
        <v>50</v>
      </c>
      <c r="B61" s="22" t="s">
        <v>118</v>
      </c>
      <c r="C61" s="11"/>
      <c r="D61" s="11"/>
      <c r="E61" s="11"/>
      <c r="F61" s="11"/>
      <c r="G61" s="11"/>
    </row>
    <row r="62" spans="1:8" ht="18" customHeight="1" thickBot="1" x14ac:dyDescent="0.3">
      <c r="A62" s="35" t="s">
        <v>51</v>
      </c>
      <c r="B62" s="32" t="s">
        <v>119</v>
      </c>
      <c r="C62" s="33">
        <f>D62+E62+F62+G62</f>
        <v>1.2</v>
      </c>
      <c r="D62" s="33">
        <v>0.3</v>
      </c>
      <c r="E62" s="33">
        <v>0.3</v>
      </c>
      <c r="F62" s="33">
        <v>0.3</v>
      </c>
      <c r="G62" s="33">
        <v>0.3</v>
      </c>
    </row>
    <row r="63" spans="1:8" ht="15.75" thickBot="1" x14ac:dyDescent="0.3">
      <c r="A63" s="31" t="s">
        <v>52</v>
      </c>
      <c r="B63" s="32" t="s">
        <v>120</v>
      </c>
      <c r="C63" s="33">
        <f t="shared" ref="C63:C65" si="11">D63+E63+F63+G63</f>
        <v>9927.1959999999999</v>
      </c>
      <c r="D63" s="33">
        <f>D64+D65+D66</f>
        <v>3255.2060000000001</v>
      </c>
      <c r="E63" s="33">
        <f t="shared" ref="E63:G63" si="12">E64+E65+E66</f>
        <v>2272.748</v>
      </c>
      <c r="F63" s="33">
        <f t="shared" si="12"/>
        <v>1911.684</v>
      </c>
      <c r="G63" s="33">
        <f t="shared" si="12"/>
        <v>2487.558</v>
      </c>
    </row>
    <row r="64" spans="1:8" ht="18" customHeight="1" thickBot="1" x14ac:dyDescent="0.3">
      <c r="A64" s="5" t="s">
        <v>53</v>
      </c>
      <c r="B64" s="22" t="s">
        <v>121</v>
      </c>
      <c r="C64" s="11">
        <f t="shared" si="11"/>
        <v>3122.3879999999999</v>
      </c>
      <c r="D64" s="11">
        <f>D33</f>
        <v>1382.576</v>
      </c>
      <c r="E64" s="11">
        <f t="shared" ref="E64:G64" si="13">E33</f>
        <v>591.73</v>
      </c>
      <c r="F64" s="11">
        <f t="shared" si="13"/>
        <v>286.10400000000004</v>
      </c>
      <c r="G64" s="11">
        <f t="shared" si="13"/>
        <v>861.97800000000007</v>
      </c>
    </row>
    <row r="65" spans="1:9" ht="19.899999999999999" customHeight="1" thickBot="1" x14ac:dyDescent="0.3">
      <c r="A65" s="5" t="s">
        <v>54</v>
      </c>
      <c r="B65" s="22" t="s">
        <v>122</v>
      </c>
      <c r="C65" s="11">
        <f t="shared" si="11"/>
        <v>5632.3096575999989</v>
      </c>
      <c r="D65" s="11">
        <f>D37+D41+D49</f>
        <v>1579.5054144000001</v>
      </c>
      <c r="E65" s="11">
        <f t="shared" ref="E65:G65" si="14">E37+E41+E49</f>
        <v>1387.8934144</v>
      </c>
      <c r="F65" s="11">
        <f t="shared" si="14"/>
        <v>1332.4554143999999</v>
      </c>
      <c r="G65" s="11">
        <f t="shared" si="14"/>
        <v>1332.4554143999999</v>
      </c>
    </row>
    <row r="66" spans="1:9" ht="15.6" customHeight="1" thickBot="1" x14ac:dyDescent="0.3">
      <c r="A66" s="5" t="s">
        <v>137</v>
      </c>
      <c r="B66" s="22" t="s">
        <v>123</v>
      </c>
      <c r="C66" s="11">
        <f>D66+E66+F66+G66</f>
        <v>1172.4983424000002</v>
      </c>
      <c r="D66" s="11">
        <f>D38+D42+D50</f>
        <v>293.12458560000005</v>
      </c>
      <c r="E66" s="11">
        <f t="shared" ref="E66:G66" si="15">E38+E42+E50</f>
        <v>293.12458560000005</v>
      </c>
      <c r="F66" s="11">
        <f t="shared" si="15"/>
        <v>293.12458560000005</v>
      </c>
      <c r="G66" s="11">
        <f t="shared" si="15"/>
        <v>293.12458560000005</v>
      </c>
    </row>
    <row r="67" spans="1:9" ht="13.9" customHeight="1" thickBot="1" x14ac:dyDescent="0.3">
      <c r="A67" s="5" t="s">
        <v>55</v>
      </c>
      <c r="B67" s="22" t="s">
        <v>124</v>
      </c>
      <c r="C67" s="11"/>
      <c r="D67" s="11"/>
      <c r="E67" s="11"/>
      <c r="F67" s="11"/>
      <c r="G67" s="11"/>
    </row>
    <row r="68" spans="1:9" ht="16.899999999999999" customHeight="1" thickBot="1" x14ac:dyDescent="0.3">
      <c r="A68" s="5" t="s">
        <v>43</v>
      </c>
      <c r="B68" s="22" t="s">
        <v>125</v>
      </c>
      <c r="C68" s="11"/>
      <c r="D68" s="11"/>
      <c r="E68" s="11"/>
      <c r="F68" s="11"/>
      <c r="G68" s="11"/>
    </row>
    <row r="69" spans="1:9" ht="15.75" thickBot="1" x14ac:dyDescent="0.3">
      <c r="A69" s="31" t="s">
        <v>56</v>
      </c>
      <c r="B69" s="32"/>
      <c r="C69" s="33">
        <f>C70+C71</f>
        <v>0</v>
      </c>
      <c r="D69" s="33">
        <f t="shared" ref="D69:G69" si="16">D70+D71</f>
        <v>0</v>
      </c>
      <c r="E69" s="33">
        <f t="shared" si="16"/>
        <v>0</v>
      </c>
      <c r="F69" s="33">
        <f t="shared" si="16"/>
        <v>0</v>
      </c>
      <c r="G69" s="33">
        <f t="shared" si="16"/>
        <v>0</v>
      </c>
    </row>
    <row r="70" spans="1:9" ht="39.75" thickBot="1" x14ac:dyDescent="0.3">
      <c r="A70" s="5" t="s">
        <v>57</v>
      </c>
      <c r="B70" s="22" t="s">
        <v>126</v>
      </c>
      <c r="C70" s="11">
        <f>D70+E70+F70+G70</f>
        <v>0</v>
      </c>
      <c r="D70" s="11">
        <v>0</v>
      </c>
      <c r="E70" s="11">
        <v>0</v>
      </c>
      <c r="F70" s="11">
        <v>0</v>
      </c>
      <c r="G70" s="11">
        <v>0</v>
      </c>
    </row>
    <row r="71" spans="1:9" ht="39" customHeight="1" thickBot="1" x14ac:dyDescent="0.3">
      <c r="A71" s="5" t="s">
        <v>139</v>
      </c>
      <c r="B71" s="22" t="s">
        <v>127</v>
      </c>
      <c r="C71" s="11">
        <f>E71+D71+F71</f>
        <v>0</v>
      </c>
      <c r="D71" s="11">
        <v>0</v>
      </c>
      <c r="E71" s="11">
        <v>0</v>
      </c>
      <c r="F71" s="11">
        <v>0</v>
      </c>
      <c r="G71" s="11">
        <v>0</v>
      </c>
    </row>
    <row r="72" spans="1:9" ht="30" customHeight="1" thickBot="1" x14ac:dyDescent="0.3">
      <c r="A72" s="7" t="s">
        <v>95</v>
      </c>
      <c r="B72" s="22" t="s">
        <v>128</v>
      </c>
      <c r="C72" s="13"/>
      <c r="D72" s="11">
        <v>54.3</v>
      </c>
      <c r="E72" s="11">
        <f>D72+D73-D74</f>
        <v>60.400000000000091</v>
      </c>
      <c r="F72" s="11">
        <f>E72+E73-E74</f>
        <v>66.5</v>
      </c>
      <c r="G72" s="11">
        <f>F72+F73-F74</f>
        <v>72.800000000000182</v>
      </c>
    </row>
    <row r="73" spans="1:9" ht="15.75" thickBot="1" x14ac:dyDescent="0.3">
      <c r="A73" s="7" t="s">
        <v>96</v>
      </c>
      <c r="B73" s="22" t="s">
        <v>129</v>
      </c>
      <c r="C73" s="13">
        <f>D73:D74+E73+F73+G73</f>
        <v>9650.5079999999998</v>
      </c>
      <c r="D73" s="11">
        <f>D25+D43+D57</f>
        <v>3014.556</v>
      </c>
      <c r="E73" s="11">
        <f t="shared" ref="E73:G73" si="17">E25+E43+E57</f>
        <v>2223.71</v>
      </c>
      <c r="F73" s="11">
        <f t="shared" si="17"/>
        <v>1918.2840000000001</v>
      </c>
      <c r="G73" s="11">
        <f t="shared" si="17"/>
        <v>2493.9580000000001</v>
      </c>
    </row>
    <row r="74" spans="1:9" ht="15.75" thickBot="1" x14ac:dyDescent="0.3">
      <c r="A74" s="7" t="s">
        <v>97</v>
      </c>
      <c r="B74" s="22" t="s">
        <v>130</v>
      </c>
      <c r="C74" s="12"/>
      <c r="D74" s="14">
        <f>D31+D46+D62</f>
        <v>3008.4560000000001</v>
      </c>
      <c r="E74" s="14">
        <f t="shared" ref="E74:G74" si="18">E31+E46+E62</f>
        <v>2217.61</v>
      </c>
      <c r="F74" s="14">
        <f t="shared" si="18"/>
        <v>1911.9839999999999</v>
      </c>
      <c r="G74" s="14">
        <f t="shared" si="18"/>
        <v>2487.8580000000002</v>
      </c>
      <c r="H74" s="10"/>
      <c r="I74" s="10"/>
    </row>
    <row r="75" spans="1:9" ht="15.75" thickBot="1" x14ac:dyDescent="0.3">
      <c r="A75" s="7" t="s">
        <v>58</v>
      </c>
      <c r="B75" s="22"/>
      <c r="C75" s="13" t="s">
        <v>65</v>
      </c>
      <c r="D75" s="11" t="s">
        <v>66</v>
      </c>
      <c r="E75" s="11" t="s">
        <v>67</v>
      </c>
      <c r="F75" s="11" t="s">
        <v>68</v>
      </c>
      <c r="G75" s="11" t="s">
        <v>69</v>
      </c>
    </row>
    <row r="76" spans="1:9" ht="15" customHeight="1" thickBot="1" x14ac:dyDescent="0.3">
      <c r="A76" s="7" t="s">
        <v>59</v>
      </c>
      <c r="B76" s="22" t="s">
        <v>131</v>
      </c>
      <c r="C76" s="13">
        <v>43.5</v>
      </c>
      <c r="D76" s="11">
        <v>43.5</v>
      </c>
      <c r="E76" s="11">
        <v>43.5</v>
      </c>
      <c r="F76" s="11">
        <v>43.5</v>
      </c>
      <c r="G76" s="11">
        <v>43.5</v>
      </c>
    </row>
    <row r="77" spans="1:9" ht="16.899999999999999" customHeight="1" thickBot="1" x14ac:dyDescent="0.3">
      <c r="A77" s="7" t="s">
        <v>60</v>
      </c>
      <c r="B77" s="22" t="s">
        <v>132</v>
      </c>
      <c r="C77" s="13"/>
      <c r="D77" s="11">
        <v>5984</v>
      </c>
      <c r="E77" s="11">
        <f>D77+D71+D70</f>
        <v>5984</v>
      </c>
      <c r="F77" s="11">
        <f>E77+E70</f>
        <v>5984</v>
      </c>
      <c r="G77" s="11">
        <f>F77+F70</f>
        <v>5984</v>
      </c>
    </row>
    <row r="78" spans="1:9" ht="15.6" customHeight="1" thickBot="1" x14ac:dyDescent="0.3">
      <c r="A78" s="7" t="s">
        <v>61</v>
      </c>
      <c r="B78" s="22" t="s">
        <v>133</v>
      </c>
      <c r="C78" s="13"/>
      <c r="D78" s="11"/>
      <c r="E78" s="11"/>
      <c r="F78" s="11"/>
      <c r="G78" s="11"/>
    </row>
    <row r="79" spans="1:9" ht="27" thickBot="1" x14ac:dyDescent="0.3">
      <c r="A79" s="7" t="s">
        <v>62</v>
      </c>
      <c r="B79" s="22" t="s">
        <v>134</v>
      </c>
      <c r="C79" s="13"/>
      <c r="D79" s="11"/>
      <c r="E79" s="11"/>
      <c r="F79" s="11"/>
      <c r="G79" s="11"/>
    </row>
    <row r="80" spans="1:9" x14ac:dyDescent="0.25">
      <c r="A80" s="1"/>
    </row>
    <row r="81" spans="1:7" ht="15.75" x14ac:dyDescent="0.25">
      <c r="A81" t="s">
        <v>73</v>
      </c>
      <c r="E81" s="16" t="s">
        <v>72</v>
      </c>
    </row>
    <row r="82" spans="1:7" x14ac:dyDescent="0.25">
      <c r="A82" s="9"/>
      <c r="B82" s="26"/>
      <c r="C82" s="23"/>
      <c r="D82" s="23"/>
      <c r="E82" s="23"/>
      <c r="F82" s="23"/>
      <c r="G82" s="23"/>
    </row>
    <row r="83" spans="1:7" x14ac:dyDescent="0.25">
      <c r="A83" s="9"/>
      <c r="B83" s="26"/>
      <c r="C83" s="23"/>
      <c r="D83" s="23"/>
      <c r="E83" s="23"/>
      <c r="F83" s="23"/>
      <c r="G83" s="23"/>
    </row>
    <row r="84" spans="1:7" x14ac:dyDescent="0.25">
      <c r="A84" s="9"/>
      <c r="B84" s="26"/>
      <c r="C84" s="23"/>
      <c r="D84" s="23"/>
      <c r="E84" s="23"/>
      <c r="F84" s="23"/>
      <c r="G84" s="23"/>
    </row>
    <row r="85" spans="1:7" x14ac:dyDescent="0.25">
      <c r="A85" s="9"/>
      <c r="B85" s="26"/>
      <c r="C85" s="23"/>
      <c r="D85" s="23"/>
      <c r="E85" s="23"/>
      <c r="F85" s="23"/>
      <c r="G85" s="23"/>
    </row>
    <row r="86" spans="1:7" x14ac:dyDescent="0.25">
      <c r="A86" s="9"/>
      <c r="B86" s="26"/>
      <c r="C86" s="23"/>
      <c r="D86" s="23"/>
      <c r="E86" s="23"/>
      <c r="F86" s="23"/>
      <c r="G86" s="23"/>
    </row>
    <row r="87" spans="1:7" x14ac:dyDescent="0.25">
      <c r="A87" s="9"/>
      <c r="B87" s="26"/>
      <c r="C87" s="23"/>
      <c r="D87" s="23"/>
      <c r="E87" s="23"/>
      <c r="F87" s="23"/>
      <c r="G87" s="23"/>
    </row>
    <row r="88" spans="1:7" x14ac:dyDescent="0.25">
      <c r="A88" s="9"/>
      <c r="B88" s="26"/>
      <c r="C88" s="23"/>
      <c r="D88" s="23"/>
      <c r="E88" s="23"/>
      <c r="F88" s="23"/>
      <c r="G88" s="23"/>
    </row>
    <row r="89" spans="1:7" x14ac:dyDescent="0.25">
      <c r="A89" s="9"/>
      <c r="B89" s="26"/>
      <c r="C89" s="23"/>
      <c r="D89" s="23"/>
      <c r="E89" s="23"/>
      <c r="F89" s="23"/>
      <c r="G89" s="23"/>
    </row>
    <row r="90" spans="1:7" x14ac:dyDescent="0.25">
      <c r="A90" s="9"/>
      <c r="B90" s="26"/>
      <c r="C90" s="23"/>
      <c r="D90" s="23"/>
      <c r="E90" s="23"/>
      <c r="F90" s="23"/>
      <c r="G90" s="23"/>
    </row>
    <row r="91" spans="1:7" x14ac:dyDescent="0.25">
      <c r="A91" s="9"/>
      <c r="B91" s="26"/>
      <c r="C91" s="23"/>
      <c r="D91" s="23"/>
      <c r="E91" s="23"/>
      <c r="F91" s="23"/>
      <c r="G91" s="23"/>
    </row>
    <row r="92" spans="1:7" x14ac:dyDescent="0.25">
      <c r="A92" s="9"/>
      <c r="B92" s="26"/>
      <c r="C92" s="23"/>
      <c r="D92" s="23"/>
      <c r="E92" s="23"/>
      <c r="F92" s="23"/>
      <c r="G92" s="23"/>
    </row>
    <row r="93" spans="1:7" x14ac:dyDescent="0.25">
      <c r="A93" s="9"/>
      <c r="B93" s="26"/>
      <c r="C93" s="23"/>
      <c r="D93" s="23"/>
      <c r="E93" s="23"/>
      <c r="F93" s="23"/>
      <c r="G93" s="23"/>
    </row>
    <row r="94" spans="1:7" x14ac:dyDescent="0.25">
      <c r="A94" s="9"/>
      <c r="B94" s="26"/>
      <c r="C94" s="23"/>
      <c r="D94" s="23"/>
      <c r="E94" s="23"/>
      <c r="F94" s="23"/>
      <c r="G94" s="23"/>
    </row>
    <row r="95" spans="1:7" x14ac:dyDescent="0.25">
      <c r="A95" s="9"/>
      <c r="B95" s="26"/>
      <c r="C95" s="23"/>
      <c r="D95" s="23"/>
      <c r="E95" s="23"/>
      <c r="F95" s="23"/>
      <c r="G95" s="23"/>
    </row>
    <row r="96" spans="1:7" x14ac:dyDescent="0.25">
      <c r="A96" s="9"/>
      <c r="B96" s="26"/>
      <c r="C96" s="23"/>
      <c r="D96" s="23"/>
      <c r="E96" s="23"/>
      <c r="F96" s="23"/>
      <c r="G96" s="23"/>
    </row>
    <row r="97" spans="1:7" x14ac:dyDescent="0.25">
      <c r="A97" s="9"/>
      <c r="B97" s="26"/>
      <c r="C97" s="23"/>
      <c r="D97" s="23"/>
      <c r="E97" s="23"/>
      <c r="F97" s="23"/>
      <c r="G97" s="23"/>
    </row>
    <row r="98" spans="1:7" x14ac:dyDescent="0.25">
      <c r="A98" s="9"/>
      <c r="B98" s="26"/>
      <c r="C98" s="23"/>
      <c r="D98" s="23"/>
      <c r="E98" s="23"/>
      <c r="F98" s="23"/>
      <c r="G98" s="23"/>
    </row>
    <row r="99" spans="1:7" x14ac:dyDescent="0.25">
      <c r="A99" s="9"/>
      <c r="B99" s="26"/>
      <c r="C99" s="23"/>
      <c r="D99" s="23"/>
      <c r="E99" s="23"/>
      <c r="F99" s="23"/>
      <c r="G99" s="23"/>
    </row>
    <row r="100" spans="1:7" x14ac:dyDescent="0.25">
      <c r="A100" s="9"/>
      <c r="B100" s="26"/>
      <c r="C100" s="23"/>
      <c r="D100" s="23"/>
      <c r="E100" s="23"/>
      <c r="F100" s="23"/>
      <c r="G100" s="23"/>
    </row>
    <row r="101" spans="1:7" x14ac:dyDescent="0.25">
      <c r="A101" s="9"/>
      <c r="B101" s="26"/>
      <c r="C101" s="23"/>
      <c r="D101" s="23"/>
      <c r="E101" s="23"/>
      <c r="F101" s="23"/>
      <c r="G101" s="23"/>
    </row>
    <row r="102" spans="1:7" x14ac:dyDescent="0.25">
      <c r="A102" s="9"/>
      <c r="B102" s="26"/>
      <c r="C102" s="23"/>
      <c r="D102" s="23"/>
      <c r="E102" s="23"/>
      <c r="F102" s="23"/>
      <c r="G102" s="23"/>
    </row>
    <row r="103" spans="1:7" x14ac:dyDescent="0.25">
      <c r="A103" s="9"/>
      <c r="B103" s="26"/>
      <c r="C103" s="23"/>
      <c r="D103" s="23"/>
      <c r="E103" s="23"/>
      <c r="F103" s="23"/>
      <c r="G103" s="23"/>
    </row>
    <row r="104" spans="1:7" x14ac:dyDescent="0.25">
      <c r="A104" s="9"/>
      <c r="B104" s="26"/>
      <c r="C104" s="23"/>
      <c r="D104" s="23"/>
      <c r="E104" s="23"/>
      <c r="F104" s="23"/>
      <c r="G104" s="23"/>
    </row>
    <row r="105" spans="1:7" x14ac:dyDescent="0.25">
      <c r="A105" s="9"/>
      <c r="B105" s="26"/>
      <c r="C105" s="23"/>
      <c r="D105" s="23"/>
      <c r="E105" s="23"/>
      <c r="F105" s="23"/>
      <c r="G105" s="23"/>
    </row>
    <row r="106" spans="1:7" x14ac:dyDescent="0.25">
      <c r="A106" s="9"/>
      <c r="B106" s="26"/>
      <c r="C106" s="23"/>
      <c r="D106" s="23"/>
      <c r="E106" s="23"/>
      <c r="F106" s="23"/>
      <c r="G106" s="23"/>
    </row>
    <row r="107" spans="1:7" x14ac:dyDescent="0.25">
      <c r="A107" s="9"/>
      <c r="B107" s="26"/>
      <c r="C107" s="23"/>
      <c r="D107" s="23"/>
      <c r="E107" s="23"/>
      <c r="F107" s="23"/>
      <c r="G107" s="23"/>
    </row>
    <row r="108" spans="1:7" x14ac:dyDescent="0.25">
      <c r="A108" s="9"/>
      <c r="B108" s="26"/>
      <c r="C108" s="23"/>
      <c r="D108" s="23"/>
      <c r="E108" s="23"/>
      <c r="F108" s="23"/>
      <c r="G108" s="23"/>
    </row>
    <row r="109" spans="1:7" x14ac:dyDescent="0.25">
      <c r="A109" s="9"/>
      <c r="B109" s="26"/>
      <c r="C109" s="23"/>
      <c r="D109" s="23"/>
      <c r="E109" s="23"/>
      <c r="F109" s="23"/>
      <c r="G109" s="23"/>
    </row>
    <row r="110" spans="1:7" x14ac:dyDescent="0.25">
      <c r="A110" s="9"/>
      <c r="B110" s="26"/>
      <c r="C110" s="23"/>
      <c r="D110" s="23"/>
      <c r="E110" s="23"/>
      <c r="F110" s="23"/>
      <c r="G110" s="23"/>
    </row>
    <row r="111" spans="1:7" x14ac:dyDescent="0.25">
      <c r="A111" s="9"/>
      <c r="B111" s="26"/>
      <c r="C111" s="23"/>
      <c r="D111" s="23"/>
      <c r="E111" s="23"/>
      <c r="F111" s="23"/>
      <c r="G111" s="23"/>
    </row>
    <row r="112" spans="1:7" x14ac:dyDescent="0.25">
      <c r="A112" s="9"/>
      <c r="B112" s="26"/>
      <c r="C112" s="23"/>
      <c r="D112" s="23"/>
      <c r="E112" s="23"/>
      <c r="F112" s="23"/>
      <c r="G112" s="23"/>
    </row>
    <row r="113" spans="1:7" x14ac:dyDescent="0.25">
      <c r="A113" s="9"/>
      <c r="B113" s="26"/>
      <c r="C113" s="23"/>
      <c r="D113" s="23"/>
      <c r="E113" s="23"/>
      <c r="F113" s="23"/>
      <c r="G113" s="23"/>
    </row>
    <row r="114" spans="1:7" x14ac:dyDescent="0.25">
      <c r="A114" s="9"/>
      <c r="B114" s="26"/>
      <c r="C114" s="23"/>
      <c r="D114" s="23"/>
      <c r="E114" s="23"/>
      <c r="F114" s="23"/>
      <c r="G114" s="23"/>
    </row>
    <row r="115" spans="1:7" x14ac:dyDescent="0.25">
      <c r="A115" s="9"/>
      <c r="B115" s="26"/>
      <c r="C115" s="23"/>
      <c r="D115" s="23"/>
      <c r="E115" s="23"/>
      <c r="F115" s="23"/>
      <c r="G115" s="23"/>
    </row>
    <row r="116" spans="1:7" x14ac:dyDescent="0.25">
      <c r="A116" s="9"/>
      <c r="B116" s="26"/>
      <c r="C116" s="23"/>
      <c r="D116" s="23"/>
      <c r="E116" s="23"/>
      <c r="F116" s="23"/>
      <c r="G116" s="23"/>
    </row>
    <row r="117" spans="1:7" x14ac:dyDescent="0.25">
      <c r="A117" s="9"/>
      <c r="B117" s="26"/>
      <c r="C117" s="23"/>
      <c r="D117" s="23"/>
      <c r="E117" s="23"/>
      <c r="F117" s="23"/>
      <c r="G117" s="23"/>
    </row>
    <row r="118" spans="1:7" x14ac:dyDescent="0.25">
      <c r="A118" s="9"/>
      <c r="B118" s="26"/>
      <c r="C118" s="23"/>
      <c r="D118" s="23"/>
      <c r="E118" s="23"/>
      <c r="F118" s="23"/>
      <c r="G118" s="23"/>
    </row>
  </sheetData>
  <autoFilter ref="A22:G79" xr:uid="{00000000-0009-0000-0000-000000000000}"/>
  <mergeCells count="17">
    <mergeCell ref="F13:G14"/>
    <mergeCell ref="A10:C10"/>
    <mergeCell ref="E1:G2"/>
    <mergeCell ref="E3:G3"/>
    <mergeCell ref="B20:E20"/>
    <mergeCell ref="A8:C8"/>
    <mergeCell ref="A9:C9"/>
    <mergeCell ref="A13:A14"/>
    <mergeCell ref="B13:E14"/>
    <mergeCell ref="A22:A23"/>
    <mergeCell ref="B22:B23"/>
    <mergeCell ref="C22:C23"/>
    <mergeCell ref="B15:E15"/>
    <mergeCell ref="B16:E16"/>
    <mergeCell ref="B17:E17"/>
    <mergeCell ref="B18:E18"/>
    <mergeCell ref="B19:E19"/>
  </mergeCells>
  <conditionalFormatting sqref="B35:B79">
    <cfRule type="containsText" dxfId="0" priority="1" operator="containsText" text="061">
      <formula>NOT(ISERROR(SEARCH("061",B35)))</formula>
    </cfRule>
  </conditionalFormatting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_061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2022-01-06T12:01:15Z</dcterms:modified>
</cp:coreProperties>
</file>